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rogress Sheet" sheetId="1" state="visible" r:id="rId2"/>
    <sheet name="Benchmark 1" sheetId="2" state="visible" r:id="rId3"/>
    <sheet name="Benchmark 2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<sst xmlns="http://schemas.openxmlformats.org/spreadsheetml/2006/main" count="280" uniqueCount="130">
  <si>
    <t>Parflow - EoCoE Code Diary</t>
  </si>
  <si>
    <t>Code developers</t>
  </si>
  <si>
    <t>WP1 HPC experts</t>
  </si>
  <si>
    <t>POP HPC experts</t>
  </si>
  <si>
    <t>Location of code on EoCoE site</t>
  </si>
  <si>
    <t>Workflow element</t>
  </si>
  <si>
    <t>end of workshop 1</t>
  </si>
  <si>
    <t>JUBE integration</t>
  </si>
  <si>
    <t>Legend</t>
  </si>
  <si>
    <t>Benchmark definition in JUBE</t>
  </si>
  <si>
    <t>not started</t>
  </si>
  <si>
    <t>Tools integrated in JUBE</t>
  </si>
  <si>
    <t>in progress</t>
  </si>
  <si>
    <t>Allinea report</t>
  </si>
  <si>
    <t>established</t>
  </si>
  <si>
    <t>Score-P profile</t>
  </si>
  <si>
    <t>Score-P trace</t>
  </si>
  <si>
    <t>Scalasca analysis</t>
  </si>
  <si>
    <t>Vampir analysis</t>
  </si>
  <si>
    <t>Extrae measurement</t>
  </si>
  <si>
    <t>Paraver analysis</t>
  </si>
  <si>
    <t>Darshan results</t>
  </si>
  <si>
    <t>VTune analysis</t>
  </si>
  <si>
    <t>Advisor analysis</t>
  </si>
  <si>
    <t>Remarks</t>
  </si>
  <si>
    <t>Description</t>
  </si>
  <si>
    <t>Interpretation</t>
  </si>
  <si>
    <t>Job: Idealized model with Alpine domain size, ParFlow compiled with opt flag: -O3 -xCORE-AVX2
- 16875000/100000 unknowns
- 48 MPI Tasks with 48 tasks per node/24 MPI Tasks with 24 tasks per node (1 node job)
- IO turned on: No reading; writing out ParFlow Binary Files (pfb).
- It is a development run. Looking to do this for a more realistic case with the same domain size and number of unknowns, once they are properly set up in the JUBE environment. Run for 2/1 timesteps with timestep = 0.5 hours</t>
  </si>
  <si>
    <t>Please see detailed PoP code audit (report available on request)</t>
  </si>
  <si>
    <t>Job: Idealized model with Alpine domain size, ParFlow compiled with opt flag: -O3 -xCORE-AVX2</t>
  </si>
  <si>
    <t>: 16875000 unknowns</t>
  </si>
  <si>
    <t>: 48 MPI Tasks with 48 tasks per node (1 node job)</t>
  </si>
  <si>
    <t>: IO turned on: No reading; writing out ParFlow Binary Files (pfb).</t>
  </si>
  <si>
    <t>: 100000 unknowns</t>
  </si>
  <si>
    <t>: 24 MPI Tasks with 24 tasks per node (1 node job)</t>
  </si>
  <si>
    <t>Platform</t>
  </si>
  <si>
    <t>JURECA</t>
  </si>
  <si>
    <t>Metric number</t>
  </si>
  <si>
    <t>Global level</t>
  </si>
  <si>
    <t>Unit prop. MH</t>
  </si>
  <si>
    <t>Tool(s) used</t>
  </si>
  <si>
    <t>JOB specs</t>
  </si>
  <si>
    <t>Glob.1</t>
  </si>
  <si>
    <t>Tps total elapsed</t>
  </si>
  <si>
    <t>[s]</t>
  </si>
  <si>
    <t>Glob.2</t>
  </si>
  <si>
    <t>Tps IO</t>
  </si>
  <si>
    <t>darshan</t>
  </si>
  <si>
    <t>Glob.3</t>
  </si>
  <si>
    <t>Tps MPI</t>
  </si>
  <si>
    <t>scorep/scan</t>
  </si>
  <si>
    <t>Glob.4</t>
  </si>
  <si>
    <t>Memory vs compute bound</t>
  </si>
  <si>
    <t>1 &lt;= ratio &lt;= 2</t>
  </si>
  <si>
    <t>alinea</t>
  </si>
  <si>
    <t>??</t>
  </si>
  <si>
    <t>IO</t>
  </si>
  <si>
    <t>IO.1</t>
  </si>
  <si>
    <t>IO Volume</t>
  </si>
  <si>
    <t>[B] or [B] / [s] = bytes per MPI Task * number of tasks?</t>
  </si>
  <si>
    <t>IO.2</t>
  </si>
  <si>
    <t>Calls</t>
  </si>
  <si>
    <t>[nb calls], [nb calls/s] not sure what this is?</t>
  </si>
  <si>
    <t>IO.3</t>
  </si>
  <si>
    <t>Throughput</t>
  </si>
  <si>
    <t>[B] / [s] =total B / total write time?</t>
  </si>
  <si>
    <t>IO.4</t>
  </si>
  <si>
    <t>Individual IO access</t>
  </si>
  <si>
    <t>[B] not sure what this is?</t>
  </si>
  <si>
    <t>NA</t>
  </si>
  <si>
    <t>MPI</t>
  </si>
  <si>
    <t>MPI.1</t>
  </si>
  <si>
    <t>P2P calls (nb)</t>
  </si>
  <si>
    <t>[nb calls]</t>
  </si>
  <si>
    <t>scorep/scan- visits</t>
  </si>
  <si>
    <t>MPI.2</t>
  </si>
  <si>
    <t>P2P calls (time)</t>
  </si>
  <si>
    <t>MPI.3</t>
  </si>
  <si>
    <t>Collective calls (nb)</t>
  </si>
  <si>
    <t>MPI.4</t>
  </si>
  <si>
    <t>Collective calls (time)</t>
  </si>
  <si>
    <t>MPI.5</t>
  </si>
  <si>
    <t>Synchro / Wait</t>
  </si>
  <si>
    <t>MPI.6</t>
  </si>
  <si>
    <t>ratio</t>
  </si>
  <si>
    <t>MPI.7</t>
  </si>
  <si>
    <t>Message size</t>
  </si>
  <si>
    <t>[B]</t>
  </si>
  <si>
    <t>P2P 5.43e7 C 6.47e5</t>
  </si>
  <si>
    <t>MPI.8</t>
  </si>
  <si>
    <t>Load balancing</t>
  </si>
  <si>
    <t>Ratio = imbalance / critical_path – not sure how to get this?</t>
  </si>
  <si>
    <t>133.11 sec (imbalance)</t>
  </si>
  <si>
    <t>Node</t>
  </si>
  <si>
    <t>Node.1</t>
  </si>
  <si>
    <t>Multi-thread</t>
  </si>
  <si>
    <t>Ratio = time In OpenMP region / (glob.1 – glob.2 – glob.3)</t>
  </si>
  <si>
    <t>Node.2</t>
  </si>
  <si>
    <t>Load balancing MT</t>
  </si>
  <si>
    <t>Ratio = imbalance / critical_path</t>
  </si>
  <si>
    <t>Node.3</t>
  </si>
  <si>
    <t>Overhead &amp; Synchro MT</t>
  </si>
  <si>
    <t>Ratio = OpenMP overhead / (glob.1 – glob.2 – glob.3)</t>
  </si>
  <si>
    <t>Memory</t>
  </si>
  <si>
    <t>Mem.1</t>
  </si>
  <si>
    <t>Memory footprint</t>
  </si>
  <si>
    <t>scorep</t>
  </si>
  <si>
    <t>Mem.2</t>
  </si>
  <si>
    <t>Cache usage intensity</t>
  </si>
  <si>
    <t>Hit / miss in L2 – not sure what this- L2 DCM ?</t>
  </si>
  <si>
    <t>Mem.3</t>
  </si>
  <si>
    <t>RAM access avg throughput</t>
  </si>
  <si>
    <t>[B/s]</t>
  </si>
  <si>
    <t>CPU</t>
  </si>
  <si>
    <t>CPU.1</t>
  </si>
  <si>
    <t>IPC</t>
  </si>
  <si>
    <t>Instructions per cycle</t>
  </si>
  <si>
    <t>CPU.2</t>
  </si>
  <si>
    <t>Runtime without vectorization</t>
  </si>
  <si>
    <t>CPU.3</t>
  </si>
  <si>
    <t>Vectorisation efficiency</t>
  </si>
  <si>
    <t>Runtime with / without vectorization</t>
  </si>
  <si>
    <t>CPU.4</t>
  </si>
  <si>
    <t>Runtime without FMA</t>
  </si>
  <si>
    <t>CPU.5</t>
  </si>
  <si>
    <t>FMA efficiency</t>
  </si>
  <si>
    <t>Runtime with / without FMA FUSED MULTIPLY ADD</t>
  </si>
  <si>
    <t>Job: PFLCLM model 12 km EuroCordex domain, with inactive areas, overland flow and climate forcing ParFlow compiled with opt flag: -O3 -xCORE-AVX2
- 184864 unknowns
- 96 MPI Tasks with 24 tasks per node (4 node job)
- IO turned on: Reading AND writing out ParFlow Binary Files (pfb).
- It is a production run. Run for 1 timesteps with timestep = 1 hours - Too big to collect traces</t>
  </si>
  <si>
    <t>Bottlenecks are: load imbalance due to inactive areas, IO read/write and post-processing overheads, main time spent is in the solver so to speed this up (accelerators/refactoring etc) would be good</t>
  </si>
  <si>
    <t>alinea?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</si>
</sst>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/D/YYYY"/>
    <numFmt numFmtId="166" formatCode="0.00E+000"/>
    <numFmt numFmtId="167" formatCode="#,##0"/>
  </numFmts>
  <fonts count="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EBF1DE"/>
        <bgColor rgb="FFFDEADA"/>
      </patternFill>
    </fill>
    <fill>
      <patternFill patternType="solid">
        <fgColor rgb="FFFFFFFF"/>
        <bgColor rgb="FFEBF1DE"/>
      </patternFill>
    </fill>
    <fill>
      <patternFill patternType="solid">
        <fgColor rgb="FFB7DEE8"/>
        <bgColor rgb="FF99CCFF"/>
      </patternFill>
    </fill>
    <fill>
      <patternFill patternType="solid">
        <fgColor rgb="FFE6E0EC"/>
        <bgColor rgb="FFF2DCDB"/>
      </patternFill>
    </fill>
    <fill>
      <patternFill patternType="solid">
        <fgColor rgb="FFF2DCDB"/>
        <bgColor rgb="FFE6E0EC"/>
      </patternFill>
    </fill>
    <fill>
      <patternFill patternType="solid">
        <fgColor rgb="FFFDEADA"/>
        <bgColor rgb="FFEBF1DE"/>
      </patternFill>
    </fill>
    <fill>
      <patternFill patternType="solid">
        <fgColor rgb="FFDDD9C3"/>
        <bgColor rgb="FFF2DCDB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>
        <color rgb="FF9BBB59"/>
      </right>
      <top/>
      <bottom style="thin">
        <color rgb="FF9BBB59"/>
      </bottom>
      <diagonal/>
    </border>
    <border diagonalUp="false" diagonalDown="false">
      <left style="thin">
        <color rgb="FF9BBB59"/>
      </left>
      <right style="thin">
        <color rgb="FF9BBB59"/>
      </right>
      <top/>
      <bottom style="thin">
        <color rgb="FF9BBB59"/>
      </bottom>
      <diagonal/>
    </border>
    <border diagonalUp="false" diagonalDown="false">
      <left/>
      <right style="thin">
        <color rgb="FF9BBB59"/>
      </right>
      <top style="thin">
        <color rgb="FF9BBB59"/>
      </top>
      <bottom style="thin">
        <color rgb="FF9BBB59"/>
      </bottom>
      <diagonal/>
    </border>
    <border diagonalUp="false" diagonalDown="false">
      <left style="thin">
        <color rgb="FF9BBB59"/>
      </left>
      <right style="thin">
        <color rgb="FF9BBB59"/>
      </right>
      <top style="thin">
        <color rgb="FF9BBB59"/>
      </top>
      <bottom style="thin">
        <color rgb="FF9BBB59"/>
      </bottom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5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8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8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3"/>
      <rgbColor rgb="FF808080"/>
      <rgbColor rgb="FF9999FF"/>
      <rgbColor rgb="FF993366"/>
      <rgbColor rgb="FFEBF1DE"/>
      <rgbColor rgb="FFE6E0EC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2DCDB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2:N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I25" activeCellId="0" sqref="I25"/>
    </sheetView>
  </sheetViews>
  <sheetFormatPr defaultRowHeight="15"/>
  <cols>
    <col collapsed="false" hidden="false" max="1025" min="1" style="0" width="8.83333333333333"/>
  </cols>
  <sheetData>
    <row r="2" customFormat="false" ht="15" hidden="false" customHeight="false" outlineLevel="0" collapsed="false">
      <c r="C2" s="1" t="s">
        <v>0</v>
      </c>
      <c r="D2" s="1"/>
      <c r="E2" s="1"/>
      <c r="F2" s="1"/>
      <c r="G2" s="1"/>
      <c r="H2" s="1"/>
      <c r="I2" s="1"/>
      <c r="J2" s="1"/>
      <c r="K2" s="1"/>
    </row>
    <row r="4" customFormat="false" ht="15" hidden="false" customHeight="false" outlineLevel="0" collapsed="false">
      <c r="C4" s="0" t="s">
        <v>1</v>
      </c>
      <c r="D4" s="2"/>
      <c r="E4" s="2"/>
      <c r="F4" s="2"/>
      <c r="G4" s="2"/>
      <c r="H4" s="2"/>
      <c r="I4" s="2"/>
      <c r="J4" s="2"/>
      <c r="K4" s="2"/>
    </row>
    <row r="5" customFormat="false" ht="15" hidden="false" customHeight="false" outlineLevel="0" collapsed="false">
      <c r="C5" s="0" t="s">
        <v>2</v>
      </c>
      <c r="D5" s="2"/>
      <c r="E5" s="2"/>
      <c r="F5" s="2"/>
      <c r="G5" s="2"/>
      <c r="H5" s="2"/>
      <c r="I5" s="2"/>
      <c r="J5" s="2"/>
      <c r="K5" s="2"/>
    </row>
    <row r="6" customFormat="false" ht="15" hidden="false" customHeight="false" outlineLevel="0" collapsed="false">
      <c r="C6" s="0" t="s">
        <v>3</v>
      </c>
      <c r="D6" s="2"/>
      <c r="E6" s="2"/>
      <c r="F6" s="2"/>
      <c r="G6" s="2"/>
      <c r="H6" s="2"/>
      <c r="I6" s="2"/>
      <c r="J6" s="2"/>
      <c r="K6" s="2"/>
    </row>
    <row r="7" customFormat="false" ht="15" hidden="false" customHeight="false" outlineLevel="0" collapsed="false">
      <c r="C7" s="0" t="s">
        <v>4</v>
      </c>
      <c r="D7" s="2"/>
      <c r="E7" s="2"/>
      <c r="F7" s="2"/>
      <c r="G7" s="2"/>
      <c r="H7" s="2"/>
      <c r="I7" s="2"/>
      <c r="J7" s="2"/>
      <c r="K7" s="2"/>
    </row>
    <row r="9" customFormat="false" ht="15" hidden="false" customHeight="false" outlineLevel="0" collapsed="false">
      <c r="C9" s="3" t="s">
        <v>5</v>
      </c>
      <c r="D9" s="4" t="s">
        <v>6</v>
      </c>
      <c r="E9" s="5" t="n">
        <v>42429</v>
      </c>
      <c r="F9" s="5" t="n">
        <v>42460</v>
      </c>
      <c r="G9" s="5" t="n">
        <v>42551</v>
      </c>
      <c r="H9" s="5" t="n">
        <v>42643</v>
      </c>
      <c r="I9" s="5" t="n">
        <v>42735</v>
      </c>
    </row>
    <row r="10" customFormat="false" ht="15" hidden="false" customHeight="false" outlineLevel="0" collapsed="false">
      <c r="C10" s="6" t="s">
        <v>7</v>
      </c>
      <c r="D10" s="7" t="n">
        <v>2</v>
      </c>
      <c r="E10" s="7" t="n">
        <v>2</v>
      </c>
      <c r="F10" s="7" t="n">
        <v>2</v>
      </c>
      <c r="G10" s="7" t="n">
        <v>2</v>
      </c>
      <c r="H10" s="8"/>
      <c r="I10" s="8"/>
      <c r="M10" s="4" t="s">
        <v>8</v>
      </c>
      <c r="N10" s="4"/>
    </row>
    <row r="11" customFormat="false" ht="15" hidden="false" customHeight="false" outlineLevel="0" collapsed="false">
      <c r="C11" s="6" t="s">
        <v>9</v>
      </c>
      <c r="D11" s="9" t="n">
        <v>0</v>
      </c>
      <c r="E11" s="7" t="n">
        <v>2</v>
      </c>
      <c r="F11" s="7" t="n">
        <v>2</v>
      </c>
      <c r="G11" s="7" t="n">
        <v>2</v>
      </c>
      <c r="H11" s="10"/>
      <c r="I11" s="10"/>
      <c r="M11" s="0" t="n">
        <v>0</v>
      </c>
      <c r="N11" s="0" t="s">
        <v>10</v>
      </c>
    </row>
    <row r="12" customFormat="false" ht="15" hidden="false" customHeight="false" outlineLevel="0" collapsed="false">
      <c r="C12" s="6" t="s">
        <v>11</v>
      </c>
      <c r="D12" s="9" t="n">
        <v>1</v>
      </c>
      <c r="E12" s="7" t="n">
        <v>2</v>
      </c>
      <c r="F12" s="7" t="n">
        <v>2</v>
      </c>
      <c r="G12" s="7" t="n">
        <v>2</v>
      </c>
      <c r="H12" s="10"/>
      <c r="I12" s="10"/>
      <c r="M12" s="0" t="n">
        <v>1</v>
      </c>
      <c r="N12" s="0" t="s">
        <v>12</v>
      </c>
    </row>
    <row r="13" customFormat="false" ht="15" hidden="false" customHeight="false" outlineLevel="0" collapsed="false">
      <c r="C13" s="6" t="s">
        <v>13</v>
      </c>
      <c r="D13" s="9" t="n">
        <v>1</v>
      </c>
      <c r="E13" s="7" t="n">
        <v>2</v>
      </c>
      <c r="F13" s="7" t="n">
        <v>2</v>
      </c>
      <c r="G13" s="7" t="n">
        <v>2</v>
      </c>
      <c r="H13" s="10"/>
      <c r="I13" s="10"/>
      <c r="M13" s="0" t="n">
        <v>2</v>
      </c>
      <c r="N13" s="0" t="s">
        <v>14</v>
      </c>
    </row>
    <row r="14" customFormat="false" ht="15" hidden="false" customHeight="false" outlineLevel="0" collapsed="false">
      <c r="C14" s="6" t="s">
        <v>15</v>
      </c>
      <c r="D14" s="9" t="n">
        <v>1</v>
      </c>
      <c r="E14" s="9" t="n">
        <v>1</v>
      </c>
      <c r="F14" s="7" t="n">
        <v>2</v>
      </c>
      <c r="G14" s="7" t="n">
        <v>2</v>
      </c>
      <c r="H14" s="10"/>
      <c r="I14" s="10"/>
    </row>
    <row r="15" customFormat="false" ht="15" hidden="false" customHeight="false" outlineLevel="0" collapsed="false">
      <c r="C15" s="6" t="s">
        <v>16</v>
      </c>
      <c r="D15" s="9" t="n">
        <v>1</v>
      </c>
      <c r="E15" s="9" t="n">
        <v>1</v>
      </c>
      <c r="F15" s="7" t="n">
        <v>2</v>
      </c>
      <c r="G15" s="7" t="n">
        <v>2</v>
      </c>
      <c r="H15" s="10"/>
      <c r="I15" s="10"/>
    </row>
    <row r="16" customFormat="false" ht="15" hidden="false" customHeight="false" outlineLevel="0" collapsed="false">
      <c r="C16" s="6" t="s">
        <v>17</v>
      </c>
      <c r="D16" s="9" t="n">
        <v>1</v>
      </c>
      <c r="E16" s="9" t="n">
        <v>1</v>
      </c>
      <c r="F16" s="7" t="n">
        <v>2</v>
      </c>
      <c r="G16" s="7" t="n">
        <v>2</v>
      </c>
      <c r="H16" s="10"/>
      <c r="I16" s="10"/>
    </row>
    <row r="17" customFormat="false" ht="15" hidden="false" customHeight="false" outlineLevel="0" collapsed="false">
      <c r="C17" s="6" t="s">
        <v>18</v>
      </c>
      <c r="D17" s="9" t="n">
        <v>1</v>
      </c>
      <c r="E17" s="9" t="n">
        <v>1</v>
      </c>
      <c r="F17" s="9" t="n">
        <v>1</v>
      </c>
      <c r="G17" s="7" t="n">
        <v>2</v>
      </c>
      <c r="H17" s="10"/>
      <c r="I17" s="10"/>
    </row>
    <row r="18" customFormat="false" ht="15" hidden="false" customHeight="false" outlineLevel="0" collapsed="false">
      <c r="C18" s="6" t="s">
        <v>19</v>
      </c>
      <c r="D18" s="9" t="n">
        <v>1</v>
      </c>
      <c r="E18" s="9" t="n">
        <v>1</v>
      </c>
      <c r="F18" s="9" t="n">
        <v>1</v>
      </c>
      <c r="G18" s="7" t="n">
        <v>2</v>
      </c>
      <c r="H18" s="10"/>
      <c r="I18" s="10"/>
    </row>
    <row r="19" customFormat="false" ht="15" hidden="false" customHeight="false" outlineLevel="0" collapsed="false">
      <c r="C19" s="6" t="s">
        <v>20</v>
      </c>
      <c r="D19" s="9" t="n">
        <v>1</v>
      </c>
      <c r="E19" s="9" t="n">
        <v>1</v>
      </c>
      <c r="F19" s="9" t="n">
        <v>1</v>
      </c>
      <c r="G19" s="7" t="n">
        <v>2</v>
      </c>
      <c r="H19" s="10"/>
      <c r="I19" s="10"/>
    </row>
    <row r="20" customFormat="false" ht="15" hidden="false" customHeight="false" outlineLevel="0" collapsed="false">
      <c r="C20" s="6" t="s">
        <v>21</v>
      </c>
      <c r="D20" s="9" t="n">
        <v>1</v>
      </c>
      <c r="E20" s="7" t="n">
        <v>2</v>
      </c>
      <c r="F20" s="7" t="n">
        <v>2</v>
      </c>
      <c r="G20" s="7" t="n">
        <v>2</v>
      </c>
      <c r="H20" s="10"/>
      <c r="I20" s="10"/>
    </row>
    <row r="21" customFormat="false" ht="15" hidden="false" customHeight="false" outlineLevel="0" collapsed="false">
      <c r="C21" s="6" t="s">
        <v>22</v>
      </c>
      <c r="D21" s="9" t="n">
        <v>1</v>
      </c>
      <c r="E21" s="9" t="n">
        <v>1</v>
      </c>
      <c r="F21" s="9" t="n">
        <v>1</v>
      </c>
      <c r="G21" s="7" t="n">
        <v>2</v>
      </c>
      <c r="H21" s="10"/>
      <c r="I21" s="10"/>
    </row>
    <row r="22" customFormat="false" ht="15" hidden="false" customHeight="false" outlineLevel="0" collapsed="false">
      <c r="C22" s="6" t="s">
        <v>23</v>
      </c>
      <c r="D22" s="9" t="n">
        <v>0</v>
      </c>
      <c r="E22" s="9" t="n">
        <v>0</v>
      </c>
      <c r="F22" s="9" t="n">
        <v>1</v>
      </c>
      <c r="G22" s="7" t="n">
        <v>2</v>
      </c>
      <c r="H22" s="10"/>
      <c r="I22" s="10"/>
    </row>
    <row r="23" customFormat="false" ht="15" hidden="false" customHeight="false" outlineLevel="0" collapsed="false">
      <c r="F23" s="11"/>
      <c r="G23" s="12"/>
    </row>
    <row r="25" customFormat="false" ht="15" hidden="false" customHeight="false" outlineLevel="0" collapsed="false">
      <c r="C25" s="4"/>
      <c r="D25" s="4"/>
      <c r="E25" s="4"/>
      <c r="F25" s="4"/>
      <c r="G25" s="4"/>
      <c r="H25" s="4"/>
      <c r="I25" s="4"/>
      <c r="J25" s="4"/>
      <c r="K25" s="4"/>
    </row>
    <row r="29" customFormat="false" ht="15" hidden="false" customHeight="false" outlineLevel="0" collapsed="false">
      <c r="C29" s="13" t="s">
        <v>24</v>
      </c>
      <c r="D29" s="13"/>
      <c r="E29" s="13"/>
      <c r="F29" s="13"/>
      <c r="G29" s="13"/>
      <c r="H29" s="13"/>
      <c r="I29" s="13"/>
      <c r="J29" s="13"/>
      <c r="K29" s="13"/>
    </row>
  </sheetData>
  <mergeCells count="6">
    <mergeCell ref="C2:K2"/>
    <mergeCell ref="D4:K4"/>
    <mergeCell ref="D5:K5"/>
    <mergeCell ref="D6:K6"/>
    <mergeCell ref="D7:K7"/>
    <mergeCell ref="C29:K29"/>
  </mergeCells>
  <conditionalFormatting sqref="M11:M13">
    <cfRule type="colorScale" priority="2">
      <colorScale>
        <cfvo type="num" val="0"/>
        <cfvo type="num" val="1"/>
        <cfvo type="num" val="2"/>
        <color rgb="FFFF7128"/>
        <color rgb="FFFFEB84"/>
        <color rgb="FF63BE7B"/>
      </colorScale>
    </cfRule>
  </conditionalFormatting>
  <conditionalFormatting sqref="E10">
    <cfRule type="colorScale" priority="3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E11">
    <cfRule type="colorScale" priority="4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10">
    <cfRule type="colorScale" priority="5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11">
    <cfRule type="colorScale" priority="6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12">
    <cfRule type="colorScale" priority="7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13">
    <cfRule type="colorScale" priority="8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14">
    <cfRule type="colorScale" priority="9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15">
    <cfRule type="colorScale" priority="10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16">
    <cfRule type="colorScale" priority="11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20">
    <cfRule type="colorScale" priority="12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17:F19">
    <cfRule type="colorScale" priority="13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F21:F23">
    <cfRule type="colorScale" priority="14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E22">
    <cfRule type="colorScale" priority="15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E12">
    <cfRule type="colorScale" priority="16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E13">
    <cfRule type="colorScale" priority="17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E20">
    <cfRule type="colorScale" priority="18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0">
    <cfRule type="colorScale" priority="19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1">
    <cfRule type="colorScale" priority="20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2">
    <cfRule type="colorScale" priority="21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3">
    <cfRule type="colorScale" priority="22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4">
    <cfRule type="colorScale" priority="23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5">
    <cfRule type="colorScale" priority="24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6">
    <cfRule type="colorScale" priority="25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7">
    <cfRule type="colorScale" priority="26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8">
    <cfRule type="colorScale" priority="27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19">
    <cfRule type="colorScale" priority="28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20">
    <cfRule type="colorScale" priority="29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21">
    <cfRule type="colorScale" priority="30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22">
    <cfRule type="colorScale" priority="31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conditionalFormatting sqref="G23">
    <cfRule type="colorScale" priority="32">
      <colorScale>
        <cfvo type="num" val="0"/>
        <cfvo type="num" val="1"/>
        <cfvo type="num" val="2"/>
        <color rgb="FFFF0000"/>
        <color rgb="FFFFEB84"/>
        <color rgb="FF63BE7B"/>
      </colorScale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2:P57"/>
  <sheetViews>
    <sheetView windowProtection="false"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J29" activeCellId="0" sqref="J29"/>
    </sheetView>
  </sheetViews>
  <sheetFormatPr defaultRowHeight="15"/>
  <cols>
    <col collapsed="false" hidden="false" max="3" min="1" style="0" width="8.83333333333333"/>
    <col collapsed="false" hidden="false" max="4" min="4" style="0" width="32.2740740740741"/>
    <col collapsed="false" hidden="false" max="5" min="5" style="0" width="23.2962962962963"/>
    <col collapsed="false" hidden="false" max="9" min="6" style="0" width="8.83333333333333"/>
    <col collapsed="false" hidden="false" max="10" min="10" style="0" width="11.662962962963"/>
    <col collapsed="false" hidden="false" max="1025" min="11" style="0" width="8.83333333333333"/>
  </cols>
  <sheetData>
    <row r="2" customFormat="false" ht="18" hidden="false" customHeight="false" outlineLevel="0" collapsed="false">
      <c r="C2" s="14" t="s">
        <v>25</v>
      </c>
      <c r="D2" s="14"/>
      <c r="E2" s="14"/>
      <c r="F2" s="14" t="s">
        <v>26</v>
      </c>
      <c r="G2" s="14"/>
      <c r="H2" s="14"/>
      <c r="I2" s="14"/>
      <c r="J2" s="14"/>
      <c r="K2" s="14"/>
      <c r="L2" s="14"/>
      <c r="M2" s="15"/>
      <c r="N2" s="15"/>
      <c r="O2" s="15"/>
    </row>
    <row r="3" customFormat="false" ht="18" hidden="false" customHeight="true" outlineLevel="0" collapsed="false">
      <c r="C3" s="16" t="s">
        <v>27</v>
      </c>
      <c r="D3" s="16"/>
      <c r="E3" s="16"/>
      <c r="F3" s="16" t="s">
        <v>28</v>
      </c>
      <c r="G3" s="16"/>
      <c r="H3" s="16"/>
      <c r="I3" s="16"/>
      <c r="J3" s="16"/>
      <c r="K3" s="16"/>
      <c r="L3" s="16"/>
      <c r="O3" s="0" t="n">
        <v>1</v>
      </c>
      <c r="P3" s="0" t="s">
        <v>29</v>
      </c>
    </row>
    <row r="4" customFormat="false" ht="18" hidden="false" customHeight="true" outlineLevel="0" collapsed="false">
      <c r="C4" s="16"/>
      <c r="D4" s="16"/>
      <c r="E4" s="16"/>
      <c r="F4" s="16"/>
      <c r="G4" s="16"/>
      <c r="H4" s="16"/>
      <c r="I4" s="16"/>
      <c r="J4" s="16"/>
      <c r="K4" s="16"/>
      <c r="L4" s="16"/>
      <c r="P4" s="0" t="s">
        <v>30</v>
      </c>
    </row>
    <row r="5" customFormat="false" ht="18" hidden="false" customHeight="true" outlineLevel="0" collapsed="false">
      <c r="C5" s="16"/>
      <c r="D5" s="16"/>
      <c r="E5" s="16"/>
      <c r="F5" s="16"/>
      <c r="G5" s="16"/>
      <c r="H5" s="16"/>
      <c r="I5" s="16"/>
      <c r="J5" s="16"/>
      <c r="K5" s="16"/>
      <c r="L5" s="16"/>
      <c r="P5" s="0" t="s">
        <v>31</v>
      </c>
    </row>
    <row r="6" customFormat="false" ht="18" hidden="false" customHeight="true" outlineLevel="0" collapsed="false">
      <c r="C6" s="16"/>
      <c r="D6" s="16"/>
      <c r="E6" s="16"/>
      <c r="F6" s="16"/>
      <c r="G6" s="16"/>
      <c r="H6" s="16"/>
      <c r="I6" s="16"/>
      <c r="J6" s="16"/>
      <c r="K6" s="16"/>
      <c r="L6" s="16"/>
      <c r="P6" s="0" t="s">
        <v>32</v>
      </c>
    </row>
    <row r="7" customFormat="false" ht="18" hidden="false" customHeight="true" outlineLevel="0" collapsed="false">
      <c r="C7" s="16"/>
      <c r="D7" s="16"/>
      <c r="E7" s="16"/>
      <c r="F7" s="16"/>
      <c r="G7" s="16"/>
      <c r="H7" s="16"/>
      <c r="I7" s="16"/>
      <c r="J7" s="16"/>
      <c r="K7" s="16"/>
      <c r="L7" s="16"/>
    </row>
    <row r="8" customFormat="false" ht="18" hidden="false" customHeight="true" outlineLevel="0" collapsed="false">
      <c r="C8" s="16"/>
      <c r="D8" s="16"/>
      <c r="E8" s="16"/>
      <c r="F8" s="16"/>
      <c r="G8" s="16"/>
      <c r="H8" s="16"/>
      <c r="I8" s="16"/>
      <c r="J8" s="16"/>
      <c r="K8" s="16"/>
      <c r="L8" s="16"/>
      <c r="O8" s="0" t="n">
        <v>2</v>
      </c>
      <c r="P8" s="0" t="s">
        <v>29</v>
      </c>
    </row>
    <row r="9" customFormat="false" ht="18" hidden="false" customHeight="true" outlineLevel="0" collapsed="false">
      <c r="C9" s="16"/>
      <c r="D9" s="16"/>
      <c r="E9" s="16"/>
      <c r="F9" s="16"/>
      <c r="G9" s="16"/>
      <c r="H9" s="16"/>
      <c r="I9" s="16"/>
      <c r="J9" s="16"/>
      <c r="K9" s="16"/>
      <c r="L9" s="16"/>
      <c r="P9" s="0" t="s">
        <v>33</v>
      </c>
    </row>
    <row r="10" customFormat="false" ht="18" hidden="false" customHeight="true" outlineLevel="0" collapsed="false">
      <c r="C10" s="16"/>
      <c r="D10" s="16"/>
      <c r="E10" s="16"/>
      <c r="F10" s="16"/>
      <c r="G10" s="16"/>
      <c r="H10" s="16"/>
      <c r="I10" s="16"/>
      <c r="J10" s="16"/>
      <c r="K10" s="16"/>
      <c r="L10" s="16"/>
      <c r="P10" s="0" t="s">
        <v>34</v>
      </c>
    </row>
    <row r="11" customFormat="false" ht="18" hidden="false" customHeight="true" outlineLevel="0" collapsed="false">
      <c r="C11" s="16"/>
      <c r="D11" s="16"/>
      <c r="E11" s="16"/>
      <c r="F11" s="16"/>
      <c r="G11" s="16"/>
      <c r="H11" s="16"/>
      <c r="I11" s="16"/>
      <c r="J11" s="16"/>
      <c r="K11" s="16"/>
      <c r="L11" s="16"/>
      <c r="P11" s="0" t="s">
        <v>32</v>
      </c>
    </row>
    <row r="12" customFormat="false" ht="18" hidden="false" customHeight="true" outlineLevel="0" collapsed="false"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customFormat="false" ht="18" hidden="false" customHeight="true" outlineLevel="0" collapsed="false"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customFormat="false" ht="18" hidden="false" customHeight="false" outlineLevel="0" collapsed="false"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6" customFormat="false" ht="18" hidden="false" customHeight="false" outlineLevel="0" collapsed="false">
      <c r="C16" s="18" t="s">
        <v>35</v>
      </c>
      <c r="D16" s="14" t="s">
        <v>36</v>
      </c>
      <c r="E16" s="14"/>
      <c r="F16" s="14"/>
      <c r="G16" s="14"/>
      <c r="H16" s="14"/>
      <c r="I16" s="14"/>
      <c r="J16" s="14"/>
      <c r="K16" s="14"/>
      <c r="L16" s="14"/>
    </row>
    <row r="18" customFormat="false" ht="18" hidden="false" customHeight="false" outlineLevel="0" collapsed="false">
      <c r="C18" s="19" t="s">
        <v>37</v>
      </c>
      <c r="D18" s="20" t="s">
        <v>38</v>
      </c>
      <c r="E18" s="20" t="s">
        <v>39</v>
      </c>
      <c r="F18" s="20" t="s">
        <v>40</v>
      </c>
      <c r="G18" s="20" t="s">
        <v>6</v>
      </c>
      <c r="H18" s="21" t="n">
        <v>42429</v>
      </c>
      <c r="I18" s="21" t="n">
        <v>42460</v>
      </c>
      <c r="J18" s="21" t="n">
        <v>42551</v>
      </c>
      <c r="K18" s="21" t="n">
        <v>42643</v>
      </c>
      <c r="L18" s="21" t="n">
        <v>42735</v>
      </c>
    </row>
    <row r="19" customFormat="false" ht="18" hidden="false" customHeight="false" outlineLevel="0" collapsed="false">
      <c r="C19" s="22" t="s">
        <v>41</v>
      </c>
      <c r="D19" s="22"/>
      <c r="E19" s="22"/>
      <c r="F19" s="22"/>
      <c r="G19" s="22"/>
      <c r="H19" s="22" t="n">
        <v>1</v>
      </c>
      <c r="I19" s="22"/>
      <c r="J19" s="22" t="n">
        <v>2</v>
      </c>
      <c r="K19" s="22"/>
      <c r="L19" s="22"/>
    </row>
    <row r="20" customFormat="false" ht="18" hidden="false" customHeight="false" outlineLevel="0" collapsed="false">
      <c r="C20" s="23" t="s">
        <v>42</v>
      </c>
      <c r="D20" s="24" t="s">
        <v>43</v>
      </c>
      <c r="E20" s="24" t="s">
        <v>44</v>
      </c>
      <c r="F20" s="25"/>
      <c r="G20" s="26"/>
      <c r="H20" s="27" t="n">
        <v>27</v>
      </c>
      <c r="I20" s="27"/>
      <c r="J20" s="27" t="n">
        <v>4.05</v>
      </c>
      <c r="K20" s="27"/>
      <c r="L20" s="28"/>
    </row>
    <row r="21" customFormat="false" ht="18" hidden="false" customHeight="false" outlineLevel="0" collapsed="false">
      <c r="C21" s="23" t="s">
        <v>45</v>
      </c>
      <c r="D21" s="29" t="s">
        <v>46</v>
      </c>
      <c r="E21" s="24" t="s">
        <v>44</v>
      </c>
      <c r="F21" s="25" t="s">
        <v>47</v>
      </c>
      <c r="G21" s="26"/>
      <c r="H21" s="27" t="n">
        <v>1.69956</v>
      </c>
      <c r="I21" s="27"/>
      <c r="J21" s="27" t="n">
        <v>0.09</v>
      </c>
      <c r="K21" s="27"/>
      <c r="L21" s="28"/>
    </row>
    <row r="22" customFormat="false" ht="18" hidden="false" customHeight="false" outlineLevel="0" collapsed="false">
      <c r="C22" s="23" t="s">
        <v>48</v>
      </c>
      <c r="D22" s="24" t="s">
        <v>49</v>
      </c>
      <c r="E22" s="24" t="s">
        <v>44</v>
      </c>
      <c r="F22" s="25" t="s">
        <v>50</v>
      </c>
      <c r="G22" s="26"/>
      <c r="H22" s="27" t="n">
        <v>1.33</v>
      </c>
      <c r="I22" s="27"/>
      <c r="J22" s="27" t="n">
        <v>0.57</v>
      </c>
      <c r="K22" s="27"/>
      <c r="L22" s="28"/>
    </row>
    <row r="23" customFormat="false" ht="18" hidden="false" customHeight="false" outlineLevel="0" collapsed="false">
      <c r="C23" s="23" t="s">
        <v>51</v>
      </c>
      <c r="D23" s="24" t="s">
        <v>52</v>
      </c>
      <c r="E23" s="24" t="s">
        <v>53</v>
      </c>
      <c r="F23" s="25" t="s">
        <v>54</v>
      </c>
      <c r="G23" s="26"/>
      <c r="H23" s="27" t="s">
        <v>55</v>
      </c>
      <c r="I23" s="27" t="s">
        <v>55</v>
      </c>
      <c r="J23" s="27" t="s">
        <v>55</v>
      </c>
      <c r="K23" s="27"/>
      <c r="L23" s="28"/>
    </row>
    <row r="24" customFormat="false" ht="18" hidden="false" customHeight="false" outlineLevel="0" collapsed="false">
      <c r="C24" s="30"/>
      <c r="D24" s="22"/>
      <c r="E24" s="22"/>
      <c r="F24" s="22"/>
      <c r="G24" s="22"/>
      <c r="H24" s="22"/>
      <c r="I24" s="22"/>
      <c r="J24" s="22"/>
      <c r="K24" s="22"/>
      <c r="L24" s="22"/>
    </row>
    <row r="25" customFormat="false" ht="18" hidden="false" customHeight="false" outlineLevel="0" collapsed="false">
      <c r="C25" s="30"/>
      <c r="D25" s="22"/>
      <c r="E25" s="22"/>
      <c r="F25" s="22"/>
      <c r="G25" s="22"/>
      <c r="H25" s="22"/>
      <c r="I25" s="22"/>
      <c r="J25" s="22"/>
      <c r="K25" s="22"/>
      <c r="L25" s="22"/>
    </row>
    <row r="26" customFormat="false" ht="18" hidden="false" customHeight="false" outlineLevel="0" collapsed="false">
      <c r="C26" s="31"/>
      <c r="D26" s="32" t="s">
        <v>56</v>
      </c>
      <c r="E26" s="33"/>
      <c r="F26" s="33"/>
      <c r="G26" s="34"/>
      <c r="H26" s="35"/>
      <c r="I26" s="35"/>
      <c r="J26" s="35"/>
      <c r="K26" s="35"/>
      <c r="L26" s="36"/>
    </row>
    <row r="27" customFormat="false" ht="18" hidden="false" customHeight="false" outlineLevel="0" collapsed="false">
      <c r="C27" s="31" t="s">
        <v>57</v>
      </c>
      <c r="D27" s="37" t="s">
        <v>58</v>
      </c>
      <c r="E27" s="37" t="s">
        <v>59</v>
      </c>
      <c r="F27" s="33" t="s">
        <v>47</v>
      </c>
      <c r="G27" s="34"/>
      <c r="H27" s="35" t="n">
        <f aca="false">2820036*48</f>
        <v>135361728</v>
      </c>
      <c r="I27" s="35"/>
      <c r="J27" s="35" t="n">
        <f aca="false">183.11*1000000</f>
        <v>183110000</v>
      </c>
      <c r="K27" s="35"/>
      <c r="L27" s="36"/>
    </row>
    <row r="28" customFormat="false" ht="18" hidden="false" customHeight="false" outlineLevel="0" collapsed="false">
      <c r="C28" s="31" t="s">
        <v>60</v>
      </c>
      <c r="D28" s="37" t="s">
        <v>61</v>
      </c>
      <c r="E28" s="37" t="s">
        <v>62</v>
      </c>
      <c r="F28" s="33" t="s">
        <v>47</v>
      </c>
      <c r="G28" s="34"/>
      <c r="H28" s="35"/>
      <c r="I28" s="35"/>
      <c r="J28" s="35" t="n">
        <v>24002518</v>
      </c>
      <c r="K28" s="35"/>
      <c r="L28" s="36"/>
    </row>
    <row r="29" customFormat="false" ht="18" hidden="false" customHeight="false" outlineLevel="0" collapsed="false">
      <c r="C29" s="31" t="s">
        <v>63</v>
      </c>
      <c r="D29" s="37" t="s">
        <v>64</v>
      </c>
      <c r="E29" s="37" t="s">
        <v>65</v>
      </c>
      <c r="F29" s="33" t="s">
        <v>47</v>
      </c>
      <c r="G29" s="34"/>
      <c r="H29" s="35" t="n">
        <f aca="false">2820036*48/1.69956</f>
        <v>79645159.923745</v>
      </c>
      <c r="I29" s="35"/>
      <c r="J29" s="35" t="n">
        <f aca="false">2820036*24/1.69956</f>
        <v>39822579.9618725</v>
      </c>
      <c r="K29" s="35"/>
      <c r="L29" s="36"/>
    </row>
    <row r="30" customFormat="false" ht="18" hidden="false" customHeight="false" outlineLevel="0" collapsed="false">
      <c r="C30" s="31" t="s">
        <v>66</v>
      </c>
      <c r="D30" s="37" t="s">
        <v>67</v>
      </c>
      <c r="E30" s="37" t="s">
        <v>68</v>
      </c>
      <c r="F30" s="33" t="s">
        <v>69</v>
      </c>
      <c r="G30" s="34"/>
      <c r="H30" s="35"/>
      <c r="I30" s="35"/>
      <c r="J30" s="35"/>
      <c r="K30" s="35"/>
      <c r="L30" s="36"/>
    </row>
    <row r="31" customFormat="false" ht="18" hidden="false" customHeight="false" outlineLevel="0" collapsed="false">
      <c r="C31" s="30"/>
      <c r="D31" s="22"/>
      <c r="E31" s="22"/>
      <c r="F31" s="22"/>
      <c r="G31" s="22"/>
      <c r="H31" s="22"/>
      <c r="I31" s="22"/>
      <c r="J31" s="22"/>
      <c r="K31" s="22"/>
      <c r="L31" s="22"/>
    </row>
    <row r="32" customFormat="false" ht="18" hidden="false" customHeight="false" outlineLevel="0" collapsed="false">
      <c r="C32" s="38"/>
      <c r="D32" s="39" t="s">
        <v>70</v>
      </c>
      <c r="E32" s="40"/>
      <c r="F32" s="40"/>
      <c r="G32" s="41"/>
      <c r="H32" s="42"/>
      <c r="I32" s="43"/>
      <c r="J32" s="43"/>
      <c r="K32" s="43"/>
      <c r="L32" s="44"/>
    </row>
    <row r="33" customFormat="false" ht="18" hidden="false" customHeight="false" outlineLevel="0" collapsed="false">
      <c r="C33" s="38" t="s">
        <v>71</v>
      </c>
      <c r="D33" s="45" t="s">
        <v>72</v>
      </c>
      <c r="E33" s="45" t="s">
        <v>73</v>
      </c>
      <c r="F33" s="40" t="s">
        <v>74</v>
      </c>
      <c r="G33" s="41"/>
      <c r="H33" s="42" t="n">
        <v>3510000</v>
      </c>
      <c r="I33" s="43"/>
      <c r="J33" s="43" t="n">
        <v>10850</v>
      </c>
      <c r="K33" s="43"/>
      <c r="L33" s="44"/>
    </row>
    <row r="34" customFormat="false" ht="18" hidden="false" customHeight="false" outlineLevel="0" collapsed="false">
      <c r="C34" s="38" t="s">
        <v>75</v>
      </c>
      <c r="D34" s="45" t="s">
        <v>76</v>
      </c>
      <c r="E34" s="45" t="s">
        <v>44</v>
      </c>
      <c r="F34" s="40" t="s">
        <v>50</v>
      </c>
      <c r="G34" s="41"/>
      <c r="H34" s="43" t="n">
        <v>99.5</v>
      </c>
      <c r="I34" s="43"/>
      <c r="J34" s="43" t="n">
        <v>0.14</v>
      </c>
      <c r="K34" s="43"/>
      <c r="L34" s="44"/>
    </row>
    <row r="35" customFormat="false" ht="18" hidden="false" customHeight="false" outlineLevel="0" collapsed="false">
      <c r="C35" s="38" t="s">
        <v>77</v>
      </c>
      <c r="D35" s="45" t="s">
        <v>78</v>
      </c>
      <c r="E35" s="45" t="s">
        <v>73</v>
      </c>
      <c r="F35" s="40" t="s">
        <v>74</v>
      </c>
      <c r="G35" s="41"/>
      <c r="H35" s="42" t="n">
        <v>529000</v>
      </c>
      <c r="I35" s="43"/>
      <c r="J35" s="43" t="n">
        <v>0.01</v>
      </c>
      <c r="K35" s="43"/>
      <c r="L35" s="44"/>
    </row>
    <row r="36" customFormat="false" ht="18" hidden="false" customHeight="false" outlineLevel="0" collapsed="false">
      <c r="C36" s="38" t="s">
        <v>79</v>
      </c>
      <c r="D36" s="45" t="s">
        <v>80</v>
      </c>
      <c r="E36" s="45" t="s">
        <v>44</v>
      </c>
      <c r="F36" s="40" t="s">
        <v>50</v>
      </c>
      <c r="G36" s="41"/>
      <c r="H36" s="43" t="n">
        <v>30.8</v>
      </c>
      <c r="I36" s="43"/>
      <c r="J36" s="43" t="n">
        <v>0.796</v>
      </c>
      <c r="K36" s="43"/>
      <c r="L36" s="44"/>
    </row>
    <row r="37" customFormat="false" ht="18" hidden="false" customHeight="false" outlineLevel="0" collapsed="false">
      <c r="C37" s="38" t="s">
        <v>81</v>
      </c>
      <c r="D37" s="45" t="s">
        <v>82</v>
      </c>
      <c r="E37" s="45" t="s">
        <v>44</v>
      </c>
      <c r="F37" s="40" t="s">
        <v>50</v>
      </c>
      <c r="G37" s="41"/>
      <c r="H37" s="43" t="n">
        <v>0</v>
      </c>
      <c r="I37" s="43"/>
      <c r="J37" s="43" t="n">
        <v>0.35</v>
      </c>
      <c r="K37" s="43"/>
      <c r="L37" s="44"/>
    </row>
    <row r="38" customFormat="false" ht="18" hidden="false" customHeight="false" outlineLevel="0" collapsed="false">
      <c r="C38" s="38" t="s">
        <v>83</v>
      </c>
      <c r="D38" s="45" t="s">
        <v>82</v>
      </c>
      <c r="E38" s="45" t="s">
        <v>84</v>
      </c>
      <c r="F38" s="40" t="s">
        <v>50</v>
      </c>
      <c r="G38" s="41"/>
      <c r="H38" s="43" t="n">
        <v>0</v>
      </c>
      <c r="I38" s="43"/>
      <c r="J38" s="43"/>
      <c r="K38" s="43"/>
      <c r="L38" s="44"/>
    </row>
    <row r="39" customFormat="false" ht="18" hidden="false" customHeight="false" outlineLevel="0" collapsed="false">
      <c r="C39" s="38" t="s">
        <v>85</v>
      </c>
      <c r="D39" s="45" t="s">
        <v>86</v>
      </c>
      <c r="E39" s="45" t="s">
        <v>87</v>
      </c>
      <c r="F39" s="40" t="s">
        <v>50</v>
      </c>
      <c r="G39" s="41"/>
      <c r="H39" s="43" t="s">
        <v>88</v>
      </c>
      <c r="I39" s="43"/>
      <c r="J39" s="43" t="n">
        <v>7090</v>
      </c>
      <c r="K39" s="43"/>
      <c r="L39" s="44"/>
    </row>
    <row r="40" customFormat="false" ht="18" hidden="false" customHeight="false" outlineLevel="0" collapsed="false">
      <c r="C40" s="38" t="s">
        <v>89</v>
      </c>
      <c r="D40" s="45" t="s">
        <v>90</v>
      </c>
      <c r="E40" s="45" t="s">
        <v>91</v>
      </c>
      <c r="F40" s="40" t="s">
        <v>50</v>
      </c>
      <c r="G40" s="41"/>
      <c r="H40" s="43" t="s">
        <v>92</v>
      </c>
      <c r="I40" s="43"/>
      <c r="J40" s="43" t="n">
        <v>0.915</v>
      </c>
      <c r="K40" s="43"/>
      <c r="L40" s="44"/>
    </row>
    <row r="41" customFormat="false" ht="18" hidden="false" customHeight="false" outlineLevel="0" collapsed="false">
      <c r="C41" s="30"/>
      <c r="D41" s="22"/>
      <c r="E41" s="22"/>
      <c r="F41" s="22"/>
      <c r="G41" s="22"/>
      <c r="H41" s="22"/>
      <c r="I41" s="22"/>
      <c r="J41" s="22"/>
      <c r="K41" s="22"/>
      <c r="L41" s="22"/>
    </row>
    <row r="42" customFormat="false" ht="18" hidden="false" customHeight="false" outlineLevel="0" collapsed="false">
      <c r="C42" s="46"/>
      <c r="D42" s="47" t="s">
        <v>93</v>
      </c>
      <c r="E42" s="48"/>
      <c r="F42" s="48"/>
      <c r="G42" s="49"/>
      <c r="H42" s="50"/>
      <c r="I42" s="50"/>
      <c r="J42" s="50"/>
      <c r="K42" s="50"/>
      <c r="L42" s="51"/>
    </row>
    <row r="43" customFormat="false" ht="18" hidden="false" customHeight="false" outlineLevel="0" collapsed="false">
      <c r="C43" s="46" t="s">
        <v>94</v>
      </c>
      <c r="D43" s="52" t="s">
        <v>95</v>
      </c>
      <c r="E43" s="52" t="s">
        <v>96</v>
      </c>
      <c r="F43" s="48" t="s">
        <v>50</v>
      </c>
      <c r="G43" s="49"/>
      <c r="H43" s="50" t="s">
        <v>69</v>
      </c>
      <c r="I43" s="50"/>
      <c r="J43" s="50"/>
      <c r="K43" s="50"/>
      <c r="L43" s="51"/>
    </row>
    <row r="44" customFormat="false" ht="18" hidden="false" customHeight="false" outlineLevel="0" collapsed="false">
      <c r="C44" s="46" t="s">
        <v>97</v>
      </c>
      <c r="D44" s="52" t="s">
        <v>98</v>
      </c>
      <c r="E44" s="52" t="s">
        <v>99</v>
      </c>
      <c r="F44" s="48" t="s">
        <v>50</v>
      </c>
      <c r="G44" s="49"/>
      <c r="H44" s="50" t="s">
        <v>69</v>
      </c>
      <c r="I44" s="50"/>
      <c r="J44" s="50"/>
      <c r="K44" s="50"/>
      <c r="L44" s="51"/>
    </row>
    <row r="45" customFormat="false" ht="18" hidden="false" customHeight="false" outlineLevel="0" collapsed="false">
      <c r="C45" s="46" t="s">
        <v>100</v>
      </c>
      <c r="D45" s="52" t="s">
        <v>101</v>
      </c>
      <c r="E45" s="52" t="s">
        <v>102</v>
      </c>
      <c r="F45" s="48" t="s">
        <v>50</v>
      </c>
      <c r="G45" s="49"/>
      <c r="H45" s="50" t="s">
        <v>69</v>
      </c>
      <c r="I45" s="50"/>
      <c r="J45" s="50"/>
      <c r="K45" s="50"/>
      <c r="L45" s="51"/>
    </row>
    <row r="46" customFormat="false" ht="18" hidden="false" customHeight="false" outlineLevel="0" collapsed="false">
      <c r="C46" s="30"/>
      <c r="D46" s="22"/>
      <c r="E46" s="22"/>
      <c r="F46" s="22"/>
      <c r="G46" s="22"/>
      <c r="H46" s="22"/>
      <c r="I46" s="22"/>
      <c r="J46" s="22"/>
      <c r="K46" s="22"/>
      <c r="L46" s="22"/>
    </row>
    <row r="47" customFormat="false" ht="18" hidden="false" customHeight="false" outlineLevel="0" collapsed="false">
      <c r="C47" s="53"/>
      <c r="D47" s="54" t="s">
        <v>103</v>
      </c>
      <c r="E47" s="55"/>
      <c r="F47" s="55"/>
      <c r="G47" s="56"/>
      <c r="H47" s="57"/>
      <c r="I47" s="57"/>
      <c r="J47" s="57"/>
      <c r="K47" s="57"/>
      <c r="L47" s="58"/>
    </row>
    <row r="48" customFormat="false" ht="18" hidden="false" customHeight="false" outlineLevel="0" collapsed="false">
      <c r="C48" s="53" t="s">
        <v>104</v>
      </c>
      <c r="D48" s="59" t="s">
        <v>105</v>
      </c>
      <c r="E48" s="59" t="s">
        <v>87</v>
      </c>
      <c r="F48" s="55" t="s">
        <v>106</v>
      </c>
      <c r="G48" s="56"/>
      <c r="H48" s="57"/>
      <c r="I48" s="57"/>
      <c r="J48" s="57" t="n">
        <v>23101500</v>
      </c>
      <c r="K48" s="57"/>
      <c r="L48" s="58"/>
    </row>
    <row r="49" customFormat="false" ht="18" hidden="false" customHeight="false" outlineLevel="0" collapsed="false">
      <c r="C49" s="53" t="s">
        <v>107</v>
      </c>
      <c r="D49" s="59" t="s">
        <v>108</v>
      </c>
      <c r="E49" s="59" t="s">
        <v>109</v>
      </c>
      <c r="F49" s="55" t="s">
        <v>69</v>
      </c>
      <c r="G49" s="56"/>
      <c r="H49" s="60" t="n">
        <v>19500000000</v>
      </c>
      <c r="I49" s="57"/>
      <c r="J49" s="57"/>
      <c r="K49" s="57"/>
      <c r="L49" s="58"/>
    </row>
    <row r="50" customFormat="false" ht="18" hidden="false" customHeight="false" outlineLevel="0" collapsed="false">
      <c r="C50" s="53" t="s">
        <v>110</v>
      </c>
      <c r="D50" s="59" t="s">
        <v>111</v>
      </c>
      <c r="E50" s="59" t="s">
        <v>112</v>
      </c>
      <c r="F50" s="55" t="s">
        <v>106</v>
      </c>
      <c r="G50" s="56"/>
      <c r="H50" s="57"/>
      <c r="I50" s="57"/>
      <c r="J50" s="57" t="n">
        <v>7671500</v>
      </c>
      <c r="K50" s="57"/>
      <c r="L50" s="58"/>
    </row>
    <row r="51" customFormat="false" ht="18" hidden="false" customHeight="false" outlineLevel="0" collapsed="false">
      <c r="C51" s="30"/>
      <c r="D51" s="22"/>
      <c r="E51" s="22"/>
      <c r="F51" s="22"/>
      <c r="G51" s="22"/>
      <c r="H51" s="22"/>
      <c r="I51" s="22"/>
      <c r="J51" s="22"/>
      <c r="K51" s="22"/>
      <c r="L51" s="22"/>
    </row>
    <row r="52" customFormat="false" ht="18" hidden="false" customHeight="false" outlineLevel="0" collapsed="false">
      <c r="C52" s="61"/>
      <c r="D52" s="62" t="s">
        <v>113</v>
      </c>
      <c r="E52" s="63"/>
      <c r="F52" s="63"/>
      <c r="G52" s="64"/>
      <c r="H52" s="65"/>
      <c r="I52" s="65"/>
      <c r="J52" s="65"/>
      <c r="K52" s="65"/>
      <c r="L52" s="66"/>
    </row>
    <row r="53" customFormat="false" ht="18" hidden="false" customHeight="false" outlineLevel="0" collapsed="false">
      <c r="C53" s="61" t="s">
        <v>114</v>
      </c>
      <c r="D53" s="67" t="s">
        <v>115</v>
      </c>
      <c r="E53" s="67" t="s">
        <v>116</v>
      </c>
      <c r="F53" s="63" t="s">
        <v>69</v>
      </c>
      <c r="G53" s="68"/>
      <c r="H53" s="69"/>
      <c r="I53" s="69"/>
      <c r="J53" s="69"/>
      <c r="K53" s="69"/>
      <c r="L53" s="70"/>
    </row>
    <row r="54" customFormat="false" ht="18" hidden="false" customHeight="false" outlineLevel="0" collapsed="false">
      <c r="C54" s="61" t="s">
        <v>117</v>
      </c>
      <c r="D54" s="67" t="s">
        <v>118</v>
      </c>
      <c r="E54" s="67" t="s">
        <v>44</v>
      </c>
      <c r="F54" s="63"/>
      <c r="G54" s="68"/>
      <c r="H54" s="69"/>
      <c r="I54" s="69"/>
      <c r="J54" s="69" t="n">
        <v>3.89</v>
      </c>
      <c r="K54" s="69"/>
      <c r="L54" s="70"/>
    </row>
    <row r="55" customFormat="false" ht="18" hidden="false" customHeight="false" outlineLevel="0" collapsed="false">
      <c r="C55" s="61" t="s">
        <v>119</v>
      </c>
      <c r="D55" s="67" t="s">
        <v>120</v>
      </c>
      <c r="E55" s="67" t="s">
        <v>121</v>
      </c>
      <c r="F55" s="63"/>
      <c r="G55" s="68"/>
      <c r="H55" s="69"/>
      <c r="I55" s="69"/>
      <c r="J55" s="69" t="n">
        <f aca="false">J20/J54</f>
        <v>1.04113110539846</v>
      </c>
      <c r="K55" s="69"/>
      <c r="L55" s="70"/>
    </row>
    <row r="56" customFormat="false" ht="18" hidden="false" customHeight="false" outlineLevel="0" collapsed="false">
      <c r="C56" s="61" t="s">
        <v>122</v>
      </c>
      <c r="D56" s="67" t="s">
        <v>123</v>
      </c>
      <c r="E56" s="67" t="s">
        <v>44</v>
      </c>
      <c r="F56" s="63"/>
      <c r="G56" s="68"/>
      <c r="H56" s="69"/>
      <c r="I56" s="69"/>
      <c r="J56" s="69" t="n">
        <v>3.83</v>
      </c>
      <c r="K56" s="69"/>
      <c r="L56" s="70"/>
    </row>
    <row r="57" customFormat="false" ht="18" hidden="false" customHeight="false" outlineLevel="0" collapsed="false">
      <c r="C57" s="61" t="s">
        <v>124</v>
      </c>
      <c r="D57" s="67" t="s">
        <v>125</v>
      </c>
      <c r="E57" s="67" t="s">
        <v>126</v>
      </c>
      <c r="F57" s="63"/>
      <c r="G57" s="68"/>
      <c r="H57" s="69"/>
      <c r="I57" s="69"/>
      <c r="J57" s="69" t="n">
        <f aca="false">J20/J56</f>
        <v>1.05744125326371</v>
      </c>
      <c r="K57" s="69"/>
      <c r="L57" s="70"/>
    </row>
  </sheetData>
  <mergeCells count="5">
    <mergeCell ref="C2:E2"/>
    <mergeCell ref="F2:L2"/>
    <mergeCell ref="C3:E13"/>
    <mergeCell ref="F3:L13"/>
    <mergeCell ref="D16:L16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2:O57"/>
  <sheetViews>
    <sheetView windowProtection="false" showFormulas="false" showGridLines="true" showRowColHeaders="true" showZeros="true" rightToLeft="false" tabSelected="false" showOutlineSymbols="true" defaultGridColor="true" view="normal" topLeftCell="C22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3" min="1" style="0" width="8.83333333333333"/>
    <col collapsed="false" hidden="false" max="4" min="4" style="0" width="19.362962962963"/>
    <col collapsed="false" hidden="false" max="5" min="5" style="0" width="22.3888888888889"/>
    <col collapsed="false" hidden="false" max="9" min="6" style="0" width="8.83333333333333"/>
    <col collapsed="false" hidden="false" max="10" min="10" style="0" width="12.8296296296296"/>
    <col collapsed="false" hidden="false" max="1025" min="11" style="0" width="8.83333333333333"/>
  </cols>
  <sheetData>
    <row r="2" customFormat="false" ht="18" hidden="false" customHeight="false" outlineLevel="0" collapsed="false">
      <c r="C2" s="14" t="s">
        <v>25</v>
      </c>
      <c r="D2" s="14"/>
      <c r="E2" s="14"/>
      <c r="F2" s="14" t="s">
        <v>26</v>
      </c>
      <c r="G2" s="14"/>
      <c r="H2" s="14"/>
      <c r="I2" s="14"/>
      <c r="J2" s="14"/>
      <c r="K2" s="14"/>
      <c r="L2" s="14"/>
      <c r="M2" s="15"/>
      <c r="N2" s="15"/>
      <c r="O2" s="15"/>
    </row>
    <row r="3" customFormat="false" ht="18" hidden="false" customHeight="true" outlineLevel="0" collapsed="false">
      <c r="C3" s="16" t="s">
        <v>127</v>
      </c>
      <c r="D3" s="16"/>
      <c r="E3" s="16"/>
      <c r="F3" s="16" t="s">
        <v>128</v>
      </c>
      <c r="G3" s="16"/>
      <c r="H3" s="16"/>
      <c r="I3" s="16"/>
      <c r="J3" s="16"/>
      <c r="K3" s="16"/>
      <c r="L3" s="16"/>
    </row>
    <row r="4" customFormat="false" ht="18" hidden="false" customHeight="true" outlineLevel="0" collapsed="false">
      <c r="C4" s="16"/>
      <c r="D4" s="16"/>
      <c r="E4" s="16"/>
      <c r="F4" s="16"/>
      <c r="G4" s="16"/>
      <c r="H4" s="16"/>
      <c r="I4" s="16"/>
      <c r="J4" s="16"/>
      <c r="K4" s="16"/>
      <c r="L4" s="16"/>
    </row>
    <row r="5" customFormat="false" ht="18" hidden="false" customHeight="true" outlineLevel="0" collapsed="false">
      <c r="C5" s="16"/>
      <c r="D5" s="16"/>
      <c r="E5" s="16"/>
      <c r="F5" s="16"/>
      <c r="G5" s="16"/>
      <c r="H5" s="16"/>
      <c r="I5" s="16"/>
      <c r="J5" s="16"/>
      <c r="K5" s="16"/>
      <c r="L5" s="16"/>
    </row>
    <row r="6" customFormat="false" ht="18" hidden="false" customHeight="true" outlineLevel="0" collapsed="false">
      <c r="C6" s="16"/>
      <c r="D6" s="16"/>
      <c r="E6" s="16"/>
      <c r="F6" s="16"/>
      <c r="G6" s="16"/>
      <c r="H6" s="16"/>
      <c r="I6" s="16"/>
      <c r="J6" s="16"/>
      <c r="K6" s="16"/>
      <c r="L6" s="16"/>
    </row>
    <row r="7" customFormat="false" ht="18" hidden="false" customHeight="true" outlineLevel="0" collapsed="false">
      <c r="C7" s="16"/>
      <c r="D7" s="16"/>
      <c r="E7" s="16"/>
      <c r="F7" s="16"/>
      <c r="G7" s="16"/>
      <c r="H7" s="16"/>
      <c r="I7" s="16"/>
      <c r="J7" s="16"/>
      <c r="K7" s="16"/>
      <c r="L7" s="16"/>
    </row>
    <row r="8" customFormat="false" ht="18" hidden="false" customHeight="true" outlineLevel="0" collapsed="false">
      <c r="C8" s="16"/>
      <c r="D8" s="16"/>
      <c r="E8" s="16"/>
      <c r="F8" s="16"/>
      <c r="G8" s="16"/>
      <c r="H8" s="16"/>
      <c r="I8" s="16"/>
      <c r="J8" s="16"/>
      <c r="K8" s="16"/>
      <c r="L8" s="16"/>
    </row>
    <row r="9" customFormat="false" ht="18" hidden="false" customHeight="true" outlineLevel="0" collapsed="false">
      <c r="C9" s="16"/>
      <c r="D9" s="16"/>
      <c r="E9" s="16"/>
      <c r="F9" s="16"/>
      <c r="G9" s="16"/>
      <c r="H9" s="16"/>
      <c r="I9" s="16"/>
      <c r="J9" s="16"/>
      <c r="K9" s="16"/>
      <c r="L9" s="16"/>
    </row>
    <row r="10" customFormat="false" ht="18" hidden="false" customHeight="true" outlineLevel="0" collapsed="false"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customFormat="false" ht="18" hidden="false" customHeight="true" outlineLevel="0" collapsed="false"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customFormat="false" ht="18" hidden="false" customHeight="true" outlineLevel="0" collapsed="false"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customFormat="false" ht="18" hidden="false" customHeight="true" outlineLevel="0" collapsed="false"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customFormat="false" ht="18" hidden="false" customHeight="false" outlineLevel="0" collapsed="false"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6" customFormat="false" ht="18" hidden="false" customHeight="false" outlineLevel="0" collapsed="false">
      <c r="C16" s="18" t="s">
        <v>35</v>
      </c>
      <c r="D16" s="14" t="s">
        <v>36</v>
      </c>
      <c r="E16" s="14"/>
      <c r="F16" s="14"/>
      <c r="G16" s="14"/>
      <c r="H16" s="14"/>
      <c r="I16" s="14"/>
      <c r="J16" s="14"/>
      <c r="K16" s="14"/>
      <c r="L16" s="14"/>
    </row>
    <row r="18" customFormat="false" ht="18" hidden="false" customHeight="false" outlineLevel="0" collapsed="false">
      <c r="C18" s="19" t="s">
        <v>37</v>
      </c>
      <c r="D18" s="20" t="s">
        <v>38</v>
      </c>
      <c r="E18" s="20" t="s">
        <v>39</v>
      </c>
      <c r="F18" s="20" t="s">
        <v>40</v>
      </c>
      <c r="G18" s="20" t="s">
        <v>6</v>
      </c>
      <c r="H18" s="21" t="n">
        <v>42429</v>
      </c>
      <c r="I18" s="21" t="n">
        <v>42460</v>
      </c>
      <c r="J18" s="21" t="n">
        <v>42551</v>
      </c>
      <c r="K18" s="21" t="n">
        <v>42643</v>
      </c>
      <c r="L18" s="21" t="n">
        <v>42735</v>
      </c>
    </row>
    <row r="19" customFormat="false" ht="19" hidden="false" customHeight="false" outlineLevel="0" collapsed="false"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customFormat="false" ht="20" hidden="false" customHeight="false" outlineLevel="0" collapsed="false">
      <c r="C20" s="23" t="s">
        <v>42</v>
      </c>
      <c r="D20" s="24" t="s">
        <v>43</v>
      </c>
      <c r="E20" s="24" t="s">
        <v>44</v>
      </c>
      <c r="F20" s="25"/>
      <c r="G20" s="26"/>
      <c r="H20" s="27"/>
      <c r="I20" s="27"/>
      <c r="J20" s="27" t="n">
        <v>96.11</v>
      </c>
      <c r="K20" s="27"/>
      <c r="L20" s="28"/>
    </row>
    <row r="21" customFormat="false" ht="20" hidden="false" customHeight="false" outlineLevel="0" collapsed="false">
      <c r="C21" s="23" t="s">
        <v>45</v>
      </c>
      <c r="D21" s="29" t="s">
        <v>46</v>
      </c>
      <c r="E21" s="24" t="s">
        <v>44</v>
      </c>
      <c r="F21" s="25" t="s">
        <v>47</v>
      </c>
      <c r="G21" s="26"/>
      <c r="H21" s="27"/>
      <c r="I21" s="27"/>
      <c r="J21" s="27" t="n">
        <v>3.22</v>
      </c>
      <c r="K21" s="27"/>
      <c r="L21" s="28"/>
    </row>
    <row r="22" customFormat="false" ht="20" hidden="false" customHeight="false" outlineLevel="0" collapsed="false">
      <c r="C22" s="23" t="s">
        <v>48</v>
      </c>
      <c r="D22" s="24" t="s">
        <v>49</v>
      </c>
      <c r="E22" s="24" t="s">
        <v>44</v>
      </c>
      <c r="F22" s="25" t="s">
        <v>69</v>
      </c>
      <c r="G22" s="26"/>
      <c r="H22" s="27"/>
      <c r="I22" s="27"/>
      <c r="J22" s="27"/>
      <c r="K22" s="27"/>
      <c r="L22" s="28"/>
    </row>
    <row r="23" customFormat="false" ht="20" hidden="false" customHeight="false" outlineLevel="0" collapsed="false">
      <c r="C23" s="23" t="s">
        <v>51</v>
      </c>
      <c r="D23" s="24" t="s">
        <v>52</v>
      </c>
      <c r="E23" s="24" t="s">
        <v>53</v>
      </c>
      <c r="F23" s="25" t="s">
        <v>129</v>
      </c>
      <c r="G23" s="26"/>
      <c r="H23" s="27"/>
      <c r="I23" s="27"/>
      <c r="J23" s="27"/>
      <c r="K23" s="27"/>
      <c r="L23" s="28"/>
    </row>
    <row r="24" customFormat="false" ht="19" hidden="false" customHeight="false" outlineLevel="0" collapsed="false">
      <c r="C24" s="30"/>
      <c r="D24" s="22"/>
      <c r="E24" s="22"/>
      <c r="F24" s="22"/>
      <c r="G24" s="22"/>
      <c r="H24" s="22"/>
      <c r="I24" s="22"/>
      <c r="J24" s="22"/>
      <c r="K24" s="22"/>
      <c r="L24" s="22"/>
    </row>
    <row r="25" customFormat="false" ht="17.35" hidden="false" customHeight="false" outlineLevel="0" collapsed="false">
      <c r="C25" s="30"/>
      <c r="D25" s="22"/>
      <c r="E25" s="22"/>
      <c r="F25" s="22"/>
      <c r="G25" s="22"/>
      <c r="H25" s="22"/>
      <c r="I25" s="22"/>
      <c r="J25" s="22"/>
      <c r="K25" s="22"/>
      <c r="L25" s="22"/>
    </row>
    <row r="26" customFormat="false" ht="17.35" hidden="false" customHeight="false" outlineLevel="0" collapsed="false">
      <c r="C26" s="31"/>
      <c r="D26" s="32" t="s">
        <v>56</v>
      </c>
      <c r="E26" s="33"/>
      <c r="F26" s="33"/>
      <c r="G26" s="35"/>
      <c r="H26" s="35"/>
      <c r="I26" s="35"/>
      <c r="J26" s="35"/>
      <c r="K26" s="35"/>
      <c r="L26" s="36"/>
    </row>
    <row r="27" customFormat="false" ht="17.35" hidden="false" customHeight="false" outlineLevel="0" collapsed="false">
      <c r="C27" s="31" t="s">
        <v>57</v>
      </c>
      <c r="D27" s="37" t="s">
        <v>58</v>
      </c>
      <c r="E27" s="37" t="s">
        <v>59</v>
      </c>
      <c r="F27" s="34" t="s">
        <v>47</v>
      </c>
      <c r="G27" s="34"/>
      <c r="H27" s="34"/>
      <c r="I27" s="35"/>
      <c r="J27" s="35" t="n">
        <f aca="false">2746.15*1000000</f>
        <v>2746150000</v>
      </c>
      <c r="K27" s="35"/>
      <c r="L27" s="36"/>
    </row>
    <row r="28" customFormat="false" ht="17.35" hidden="false" customHeight="false" outlineLevel="0" collapsed="false">
      <c r="C28" s="31" t="s">
        <v>60</v>
      </c>
      <c r="D28" s="37" t="s">
        <v>61</v>
      </c>
      <c r="E28" s="37" t="s">
        <v>62</v>
      </c>
      <c r="F28" s="34" t="s">
        <v>47</v>
      </c>
      <c r="G28" s="34"/>
      <c r="H28" s="35"/>
      <c r="I28" s="35"/>
      <c r="J28" s="35" t="n">
        <v>73580234</v>
      </c>
      <c r="K28" s="35"/>
      <c r="L28" s="36"/>
    </row>
    <row r="29" customFormat="false" ht="17.35" hidden="false" customHeight="false" outlineLevel="0" collapsed="false">
      <c r="C29" s="31" t="s">
        <v>63</v>
      </c>
      <c r="D29" s="37" t="s">
        <v>64</v>
      </c>
      <c r="E29" s="37" t="s">
        <v>65</v>
      </c>
      <c r="F29" s="34" t="s">
        <v>47</v>
      </c>
      <c r="G29" s="34"/>
      <c r="H29" s="35"/>
      <c r="I29" s="35"/>
      <c r="J29" s="35"/>
      <c r="K29" s="35"/>
      <c r="L29" s="36"/>
    </row>
    <row r="30" customFormat="false" ht="17.35" hidden="false" customHeight="false" outlineLevel="0" collapsed="false">
      <c r="C30" s="31" t="s">
        <v>66</v>
      </c>
      <c r="D30" s="37" t="s">
        <v>67</v>
      </c>
      <c r="E30" s="37" t="s">
        <v>68</v>
      </c>
      <c r="F30" s="34" t="s">
        <v>69</v>
      </c>
      <c r="G30" s="34"/>
      <c r="H30" s="35"/>
      <c r="I30" s="35"/>
      <c r="J30" s="35"/>
      <c r="K30" s="35"/>
      <c r="L30" s="36"/>
    </row>
    <row r="31" customFormat="false" ht="17.35" hidden="false" customHeight="false" outlineLevel="0" collapsed="false">
      <c r="C31" s="30"/>
      <c r="D31" s="22"/>
      <c r="E31" s="22"/>
      <c r="F31" s="22"/>
      <c r="G31" s="22"/>
      <c r="H31" s="22"/>
      <c r="I31" s="22"/>
      <c r="J31" s="22"/>
      <c r="K31" s="22"/>
      <c r="L31" s="22"/>
    </row>
    <row r="32" customFormat="false" ht="19" hidden="false" customHeight="false" outlineLevel="0" collapsed="false">
      <c r="C32" s="38"/>
      <c r="D32" s="39" t="s">
        <v>70</v>
      </c>
      <c r="E32" s="40"/>
      <c r="F32" s="40"/>
      <c r="G32" s="41"/>
      <c r="H32" s="42"/>
      <c r="I32" s="43"/>
      <c r="J32" s="43"/>
      <c r="K32" s="43"/>
      <c r="L32" s="44"/>
    </row>
    <row r="33" customFormat="false" ht="17.35" hidden="false" customHeight="false" outlineLevel="0" collapsed="false">
      <c r="C33" s="38" t="s">
        <v>71</v>
      </c>
      <c r="D33" s="45" t="s">
        <v>72</v>
      </c>
      <c r="E33" s="45" t="s">
        <v>73</v>
      </c>
      <c r="F33" s="43" t="s">
        <v>69</v>
      </c>
      <c r="G33" s="41"/>
      <c r="H33" s="42"/>
      <c r="I33" s="43"/>
      <c r="J33" s="43"/>
      <c r="K33" s="43"/>
      <c r="L33" s="44"/>
    </row>
    <row r="34" customFormat="false" ht="17.35" hidden="false" customHeight="false" outlineLevel="0" collapsed="false">
      <c r="C34" s="38" t="s">
        <v>75</v>
      </c>
      <c r="D34" s="45" t="s">
        <v>76</v>
      </c>
      <c r="E34" s="45" t="s">
        <v>44</v>
      </c>
      <c r="F34" s="43" t="s">
        <v>69</v>
      </c>
      <c r="G34" s="41"/>
      <c r="H34" s="43"/>
      <c r="I34" s="43"/>
      <c r="J34" s="43"/>
      <c r="K34" s="43"/>
      <c r="L34" s="44"/>
    </row>
    <row r="35" customFormat="false" ht="17.35" hidden="false" customHeight="false" outlineLevel="0" collapsed="false">
      <c r="C35" s="38" t="s">
        <v>77</v>
      </c>
      <c r="D35" s="45" t="s">
        <v>78</v>
      </c>
      <c r="E35" s="45" t="s">
        <v>73</v>
      </c>
      <c r="F35" s="43" t="s">
        <v>69</v>
      </c>
      <c r="G35" s="41"/>
      <c r="H35" s="42"/>
      <c r="I35" s="43"/>
      <c r="J35" s="43"/>
      <c r="K35" s="43"/>
      <c r="L35" s="44"/>
    </row>
    <row r="36" customFormat="false" ht="17.35" hidden="false" customHeight="false" outlineLevel="0" collapsed="false">
      <c r="C36" s="38" t="s">
        <v>79</v>
      </c>
      <c r="D36" s="45" t="s">
        <v>80</v>
      </c>
      <c r="E36" s="45" t="s">
        <v>44</v>
      </c>
      <c r="F36" s="43" t="s">
        <v>69</v>
      </c>
      <c r="G36" s="41"/>
      <c r="H36" s="43"/>
      <c r="I36" s="43"/>
      <c r="J36" s="43"/>
      <c r="K36" s="43"/>
      <c r="L36" s="44"/>
    </row>
    <row r="37" customFormat="false" ht="17.35" hidden="false" customHeight="false" outlineLevel="0" collapsed="false">
      <c r="C37" s="38" t="s">
        <v>81</v>
      </c>
      <c r="D37" s="45" t="s">
        <v>82</v>
      </c>
      <c r="E37" s="45" t="s">
        <v>44</v>
      </c>
      <c r="F37" s="43" t="s">
        <v>69</v>
      </c>
      <c r="G37" s="41"/>
      <c r="H37" s="43"/>
      <c r="I37" s="43"/>
      <c r="J37" s="43"/>
      <c r="K37" s="43"/>
      <c r="L37" s="44"/>
    </row>
    <row r="38" customFormat="false" ht="17.35" hidden="false" customHeight="false" outlineLevel="0" collapsed="false">
      <c r="C38" s="38" t="s">
        <v>83</v>
      </c>
      <c r="D38" s="45" t="s">
        <v>82</v>
      </c>
      <c r="E38" s="45" t="s">
        <v>84</v>
      </c>
      <c r="F38" s="43" t="s">
        <v>69</v>
      </c>
      <c r="G38" s="41"/>
      <c r="H38" s="43"/>
      <c r="I38" s="43"/>
      <c r="J38" s="43"/>
      <c r="K38" s="43"/>
      <c r="L38" s="44"/>
    </row>
    <row r="39" customFormat="false" ht="17.35" hidden="false" customHeight="false" outlineLevel="0" collapsed="false">
      <c r="C39" s="38" t="s">
        <v>85</v>
      </c>
      <c r="D39" s="45" t="s">
        <v>86</v>
      </c>
      <c r="E39" s="45" t="s">
        <v>87</v>
      </c>
      <c r="F39" s="43" t="s">
        <v>69</v>
      </c>
      <c r="G39" s="41"/>
      <c r="H39" s="43"/>
      <c r="I39" s="43"/>
      <c r="J39" s="43"/>
      <c r="K39" s="43"/>
      <c r="L39" s="44"/>
    </row>
    <row r="40" customFormat="false" ht="17.35" hidden="false" customHeight="false" outlineLevel="0" collapsed="false">
      <c r="C40" s="38" t="s">
        <v>89</v>
      </c>
      <c r="D40" s="45" t="s">
        <v>90</v>
      </c>
      <c r="E40" s="45" t="s">
        <v>91</v>
      </c>
      <c r="F40" s="43" t="s">
        <v>69</v>
      </c>
      <c r="G40" s="41"/>
      <c r="H40" s="43"/>
      <c r="I40" s="43"/>
      <c r="J40" s="43"/>
      <c r="K40" s="43"/>
      <c r="L40" s="44"/>
    </row>
    <row r="41" customFormat="false" ht="19" hidden="false" customHeight="false" outlineLevel="0" collapsed="false">
      <c r="C41" s="30"/>
      <c r="D41" s="22"/>
      <c r="E41" s="22"/>
      <c r="F41" s="22"/>
      <c r="G41" s="22"/>
      <c r="H41" s="22"/>
      <c r="I41" s="22"/>
      <c r="J41" s="22"/>
      <c r="K41" s="22"/>
      <c r="L41" s="22"/>
    </row>
    <row r="42" customFormat="false" ht="19" hidden="false" customHeight="false" outlineLevel="0" collapsed="false">
      <c r="C42" s="46"/>
      <c r="D42" s="47" t="s">
        <v>93</v>
      </c>
      <c r="E42" s="48"/>
      <c r="F42" s="48"/>
      <c r="G42" s="49"/>
      <c r="H42" s="50"/>
      <c r="I42" s="50"/>
      <c r="J42" s="50"/>
      <c r="K42" s="50"/>
      <c r="L42" s="51"/>
    </row>
    <row r="43" customFormat="false" ht="20" hidden="false" customHeight="false" outlineLevel="0" collapsed="false">
      <c r="C43" s="46" t="s">
        <v>94</v>
      </c>
      <c r="D43" s="52" t="s">
        <v>95</v>
      </c>
      <c r="E43" s="52" t="s">
        <v>96</v>
      </c>
      <c r="F43" s="48" t="s">
        <v>69</v>
      </c>
      <c r="G43" s="49"/>
      <c r="H43" s="50"/>
      <c r="I43" s="50"/>
      <c r="J43" s="50"/>
      <c r="K43" s="50"/>
      <c r="L43" s="51"/>
    </row>
    <row r="44" customFormat="false" ht="20" hidden="false" customHeight="false" outlineLevel="0" collapsed="false">
      <c r="C44" s="46" t="s">
        <v>97</v>
      </c>
      <c r="D44" s="52" t="s">
        <v>98</v>
      </c>
      <c r="E44" s="52" t="s">
        <v>99</v>
      </c>
      <c r="F44" s="48" t="s">
        <v>69</v>
      </c>
      <c r="G44" s="49"/>
      <c r="H44" s="50"/>
      <c r="I44" s="50"/>
      <c r="J44" s="50"/>
      <c r="K44" s="50"/>
      <c r="L44" s="51"/>
    </row>
    <row r="45" customFormat="false" ht="20" hidden="false" customHeight="false" outlineLevel="0" collapsed="false">
      <c r="C45" s="46" t="s">
        <v>100</v>
      </c>
      <c r="D45" s="52" t="s">
        <v>101</v>
      </c>
      <c r="E45" s="52" t="s">
        <v>102</v>
      </c>
      <c r="F45" s="48" t="s">
        <v>69</v>
      </c>
      <c r="G45" s="49"/>
      <c r="H45" s="50"/>
      <c r="I45" s="50"/>
      <c r="J45" s="50"/>
      <c r="K45" s="50"/>
      <c r="L45" s="51"/>
    </row>
    <row r="46" customFormat="false" ht="19" hidden="false" customHeight="false" outlineLevel="0" collapsed="false">
      <c r="C46" s="30"/>
      <c r="D46" s="22"/>
      <c r="E46" s="22"/>
      <c r="F46" s="22"/>
      <c r="G46" s="22"/>
      <c r="H46" s="22"/>
      <c r="I46" s="22"/>
      <c r="J46" s="22"/>
      <c r="K46" s="22"/>
      <c r="L46" s="22"/>
    </row>
    <row r="47" customFormat="false" ht="19" hidden="false" customHeight="false" outlineLevel="0" collapsed="false">
      <c r="C47" s="53"/>
      <c r="D47" s="54" t="s">
        <v>103</v>
      </c>
      <c r="E47" s="55"/>
      <c r="F47" s="55"/>
      <c r="G47" s="56"/>
      <c r="H47" s="57"/>
      <c r="I47" s="57"/>
      <c r="J47" s="57"/>
      <c r="K47" s="57"/>
      <c r="L47" s="58"/>
    </row>
    <row r="48" customFormat="false" ht="20" hidden="false" customHeight="false" outlineLevel="0" collapsed="false">
      <c r="C48" s="53" t="s">
        <v>104</v>
      </c>
      <c r="D48" s="59" t="s">
        <v>105</v>
      </c>
      <c r="E48" s="59" t="s">
        <v>87</v>
      </c>
      <c r="F48" s="55" t="s">
        <v>106</v>
      </c>
      <c r="G48" s="56"/>
      <c r="H48" s="57"/>
      <c r="I48" s="57"/>
      <c r="J48" s="57" t="n">
        <v>46243000</v>
      </c>
      <c r="K48" s="57"/>
      <c r="L48" s="58"/>
    </row>
    <row r="49" customFormat="false" ht="20" hidden="false" customHeight="false" outlineLevel="0" collapsed="false">
      <c r="C49" s="53" t="s">
        <v>107</v>
      </c>
      <c r="D49" s="59" t="s">
        <v>108</v>
      </c>
      <c r="E49" s="59" t="s">
        <v>109</v>
      </c>
      <c r="F49" s="55" t="s">
        <v>69</v>
      </c>
      <c r="G49" s="56"/>
      <c r="H49" s="60"/>
      <c r="I49" s="57"/>
      <c r="J49" s="57"/>
      <c r="K49" s="57"/>
      <c r="L49" s="58"/>
    </row>
    <row r="50" customFormat="false" ht="20" hidden="false" customHeight="false" outlineLevel="0" collapsed="false">
      <c r="C50" s="53" t="s">
        <v>110</v>
      </c>
      <c r="D50" s="59" t="s">
        <v>111</v>
      </c>
      <c r="E50" s="59" t="s">
        <v>112</v>
      </c>
      <c r="F50" s="55" t="s">
        <v>106</v>
      </c>
      <c r="G50" s="56"/>
      <c r="H50" s="57"/>
      <c r="I50" s="57"/>
      <c r="J50" s="57" t="n">
        <v>34524500</v>
      </c>
      <c r="K50" s="57"/>
      <c r="L50" s="58"/>
    </row>
    <row r="51" customFormat="false" ht="19" hidden="false" customHeight="false" outlineLevel="0" collapsed="false">
      <c r="C51" s="30"/>
      <c r="D51" s="22"/>
      <c r="E51" s="22"/>
      <c r="F51" s="22"/>
      <c r="G51" s="22"/>
      <c r="H51" s="22"/>
      <c r="I51" s="22"/>
      <c r="J51" s="22"/>
      <c r="K51" s="22"/>
      <c r="L51" s="22"/>
    </row>
    <row r="52" customFormat="false" ht="19" hidden="false" customHeight="false" outlineLevel="0" collapsed="false">
      <c r="C52" s="61"/>
      <c r="D52" s="62" t="s">
        <v>113</v>
      </c>
      <c r="E52" s="63"/>
      <c r="F52" s="63"/>
      <c r="G52" s="64"/>
      <c r="H52" s="65"/>
      <c r="I52" s="65"/>
      <c r="J52" s="65"/>
      <c r="K52" s="65"/>
      <c r="L52" s="66"/>
    </row>
    <row r="53" customFormat="false" ht="20" hidden="false" customHeight="false" outlineLevel="0" collapsed="false">
      <c r="C53" s="61" t="s">
        <v>114</v>
      </c>
      <c r="D53" s="67" t="s">
        <v>115</v>
      </c>
      <c r="E53" s="67" t="s">
        <v>116</v>
      </c>
      <c r="F53" s="63" t="s">
        <v>69</v>
      </c>
      <c r="G53" s="68"/>
      <c r="H53" s="69"/>
      <c r="I53" s="69"/>
      <c r="J53" s="69" t="n">
        <v>1</v>
      </c>
      <c r="K53" s="69"/>
      <c r="L53" s="70"/>
    </row>
    <row r="54" customFormat="false" ht="20" hidden="false" customHeight="false" outlineLevel="0" collapsed="false">
      <c r="C54" s="61" t="s">
        <v>117</v>
      </c>
      <c r="D54" s="67" t="s">
        <v>118</v>
      </c>
      <c r="E54" s="67" t="s">
        <v>44</v>
      </c>
      <c r="F54" s="63"/>
      <c r="G54" s="68"/>
      <c r="H54" s="69"/>
      <c r="I54" s="69"/>
      <c r="J54" s="69" t="n">
        <v>97.23</v>
      </c>
      <c r="K54" s="69"/>
      <c r="L54" s="70"/>
    </row>
    <row r="55" customFormat="false" ht="20" hidden="false" customHeight="false" outlineLevel="0" collapsed="false">
      <c r="C55" s="61" t="s">
        <v>119</v>
      </c>
      <c r="D55" s="67" t="s">
        <v>120</v>
      </c>
      <c r="E55" s="67" t="s">
        <v>121</v>
      </c>
      <c r="F55" s="63"/>
      <c r="G55" s="68"/>
      <c r="H55" s="69"/>
      <c r="I55" s="69"/>
      <c r="J55" s="69" t="n">
        <f aca="false">J20/J54</f>
        <v>0.988480921526278</v>
      </c>
      <c r="K55" s="69"/>
      <c r="L55" s="70"/>
    </row>
    <row r="56" customFormat="false" ht="20" hidden="false" customHeight="false" outlineLevel="0" collapsed="false">
      <c r="C56" s="61" t="s">
        <v>122</v>
      </c>
      <c r="D56" s="67" t="s">
        <v>123</v>
      </c>
      <c r="E56" s="67" t="s">
        <v>44</v>
      </c>
      <c r="F56" s="63"/>
      <c r="G56" s="68"/>
      <c r="H56" s="69"/>
      <c r="I56" s="69"/>
      <c r="J56" s="69" t="n">
        <v>95.75</v>
      </c>
      <c r="K56" s="69"/>
      <c r="L56" s="70"/>
    </row>
    <row r="57" customFormat="false" ht="20" hidden="false" customHeight="false" outlineLevel="0" collapsed="false">
      <c r="C57" s="61" t="s">
        <v>124</v>
      </c>
      <c r="D57" s="67" t="s">
        <v>125</v>
      </c>
      <c r="E57" s="67" t="s">
        <v>126</v>
      </c>
      <c r="F57" s="63"/>
      <c r="G57" s="68"/>
      <c r="H57" s="69"/>
      <c r="I57" s="69"/>
      <c r="J57" s="69" t="n">
        <f aca="false">J20/J56</f>
        <v>1.00375979112272</v>
      </c>
      <c r="K57" s="69"/>
      <c r="L57" s="70"/>
    </row>
  </sheetData>
  <mergeCells count="5">
    <mergeCell ref="C2:E2"/>
    <mergeCell ref="F2:L2"/>
    <mergeCell ref="C3:E13"/>
    <mergeCell ref="F3:L13"/>
    <mergeCell ref="D16:L16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2016-01-05T07:25:16Z</dcterms:created>
  <dc:creator>rd</dc:creator>
  <dc:language>en-US</dc:language>
  <cp:lastModifiedBy>wendy</cp:lastModifiedBy>
  <dcterms:modified xsi:type="dcterms:W3CDTF">2016-08-10T20:45:54Z</dcterms:modified>
  <cp:revision>0</cp:revision>
</cp:coreProperties>
</file>